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270" windowWidth="12120" windowHeight="9120" activeTab="0"/>
  </bookViews>
  <sheets>
    <sheet name="ожидаемое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<sst xmlns="http://schemas.openxmlformats.org/spreadsheetml/2006/main" count="92" uniqueCount="91">
  <si>
    <t>Общегосударственные вопросы</t>
  </si>
  <si>
    <t>Национальная экономика</t>
  </si>
  <si>
    <t>Наименование показателя</t>
  </si>
  <si>
    <t>Жилищно-коммунальное хозяйство</t>
  </si>
  <si>
    <t>Социальная политика</t>
  </si>
  <si>
    <t xml:space="preserve">Код по бюджетной классификации </t>
  </si>
  <si>
    <t>0100</t>
  </si>
  <si>
    <t>0104</t>
  </si>
  <si>
    <t>0113</t>
  </si>
  <si>
    <t>0400</t>
  </si>
  <si>
    <t>0409</t>
  </si>
  <si>
    <t>0412</t>
  </si>
  <si>
    <t>0500</t>
  </si>
  <si>
    <t>0501</t>
  </si>
  <si>
    <t>0502</t>
  </si>
  <si>
    <t>0503</t>
  </si>
  <si>
    <t>1000</t>
  </si>
  <si>
    <t>1001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</si>
  <si>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</si>
  <si>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</si>
  <si>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экономики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</si>
  <si>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</si>
  <si>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</si>
  <si>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</si>
  <si>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</si>
  <si>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Пенсионное обеспечение</t>
  </si>
  <si>
    <t>ДОХОДЫ</t>
  </si>
  <si>
    <t>НАЛОГОВЫЕ    И НЕНАЛОГОВЫЕ ДОХОДЫ</t>
  </si>
  <si>
    <t>Налог на доходы физических лиц</t>
  </si>
  <si>
    <t>Акцизы на нефтепродукты</t>
  </si>
  <si>
    <t>Единый сельскохозяйственный налог</t>
  </si>
  <si>
    <t>Налог на имущество физических лиц</t>
  </si>
  <si>
    <t>Земельный налог</t>
  </si>
  <si>
    <t>Неналоговые доходы</t>
  </si>
  <si>
    <t>Аренда земли</t>
  </si>
  <si>
    <t xml:space="preserve">Прочие доходы от использования имущества </t>
  </si>
  <si>
    <t>Доходы от реализации имущества</t>
  </si>
  <si>
    <t>Доходы от продажи земельных участков</t>
  </si>
  <si>
    <t>Штрафные санкции</t>
  </si>
  <si>
    <t xml:space="preserve">Дотации </t>
  </si>
  <si>
    <t>Субвенции</t>
  </si>
  <si>
    <t>РАСХОДЫ</t>
  </si>
  <si>
    <t xml:space="preserve">БЕЗВОЗМЕЗДНЫЕ  ПЕРЕЧИСЛЕНИЯ </t>
  </si>
  <si>
    <t xml:space="preserve">Налоговые доходы </t>
  </si>
  <si>
    <t>ИСТОЧНИКИ</t>
  </si>
  <si>
    <t>Кредиты кредитных организаций</t>
  </si>
  <si>
    <t>Бюджетные кредиты</t>
  </si>
  <si>
    <t>Источники внутреннего финансирования</t>
  </si>
  <si>
    <t>Изменение остатков средств бюджета</t>
  </si>
  <si>
    <t>Прочие источники финансирования</t>
  </si>
  <si>
    <t>0103000</t>
  </si>
  <si>
    <t>0106000</t>
  </si>
  <si>
    <t>0105000</t>
  </si>
  <si>
    <t>0102000</t>
  </si>
  <si>
    <t>10000000</t>
  </si>
  <si>
    <t>10102000</t>
  </si>
  <si>
    <t>10503000</t>
  </si>
  <si>
    <t>11105010</t>
  </si>
  <si>
    <t>11109045</t>
  </si>
  <si>
    <t>11402053</t>
  </si>
  <si>
    <t>11406000</t>
  </si>
  <si>
    <t>11600000</t>
  </si>
  <si>
    <t>20000000</t>
  </si>
  <si>
    <t>20210000</t>
  </si>
  <si>
    <t>20230000</t>
  </si>
  <si>
    <t>0402</t>
  </si>
  <si>
    <t>Национальная оборона</t>
  </si>
  <si>
    <t>0200</t>
  </si>
  <si>
    <t>Мобилизационная и вневойсковая подготовка</t>
  </si>
  <si>
    <t>0203</t>
  </si>
  <si>
    <t>ВСЕГО</t>
  </si>
  <si>
    <t>Результат: (+/-)</t>
  </si>
  <si>
    <t>10302000</t>
  </si>
  <si>
    <t>10606000</t>
  </si>
  <si>
    <t>10601030</t>
  </si>
  <si>
    <t>Топливно - энегетический комплекс</t>
  </si>
  <si>
    <t>(тыс. рублей)</t>
  </si>
  <si>
    <t>Аренда имущества</t>
  </si>
  <si>
    <t>11105035</t>
  </si>
  <si>
    <t>0800</t>
  </si>
  <si>
    <t>0801</t>
  </si>
  <si>
    <t>Культура</t>
  </si>
  <si>
    <t>Культура и кинематография</t>
  </si>
  <si>
    <t>20220000</t>
  </si>
  <si>
    <t>0111</t>
  </si>
  <si>
    <t>Резервные фонды</t>
  </si>
  <si>
    <t>Субсидия</t>
  </si>
  <si>
    <t>Ожидаемое исполнение бюджета Пушкинского муниципального образования за 2022 год</t>
  </si>
  <si>
    <t>Уточненый бюджет на 01.10.2022 год</t>
  </si>
  <si>
    <t>Фактическое исполнение на 01.10.2022 год</t>
  </si>
  <si>
    <t>Ожидаемое исполнение за 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</si>
</sst>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4" fontId="3" fillId="0" borderId="1">
      <alignment horizontal="right"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32" fillId="2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5" borderId="8" applyNumberFormat="0" applyAlignment="0" applyProtection="0"/>
    <xf numFmtId="0" fontId="1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172" fontId="5" fillId="0" borderId="11" xfId="33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shrinkToFit="1"/>
    </xf>
    <xf numFmtId="172" fontId="2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shrinkToFit="1"/>
    </xf>
    <xf numFmtId="172" fontId="2" fillId="0" borderId="11" xfId="3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="70" zoomScaleNormal="110" zoomScaleSheetLayoutView="70" zoomScalePageLayoutView="0" workbookViewId="0" topLeftCell="A1">
      <selection activeCell="I37" sqref="I37"/>
    </sheetView>
  </sheetViews>
  <sheetFormatPr defaultColWidth="9.140625" defaultRowHeight="12"/>
  <cols>
    <col min="1" max="1" width="61.7109375" style="7" customWidth="1"/>
    <col min="2" max="2" width="24.28125" style="7" customWidth="1"/>
    <col min="3" max="3" width="22.8515625" style="7" customWidth="1"/>
    <col min="4" max="4" width="23.28125" style="7" customWidth="1"/>
    <col min="5" max="5" width="21.00390625" style="7" customWidth="1"/>
    <col min="6" max="6" width="7.421875" style="8" customWidth="1"/>
    <col min="7" max="7" width="11.7109375" style="8" bestFit="1" customWidth="1"/>
    <col min="8" max="16384" width="9.28125" style="8" customWidth="1"/>
  </cols>
  <sheetData>
    <row r="1" spans="1:5" s="7" customFormat="1" ht="42" customHeight="1">
      <c r="A1" s="40" t="s">
        <v>87</v>
      </c>
      <c r="B1" s="40"/>
      <c r="C1" s="40"/>
      <c r="D1" s="40"/>
      <c r="E1" s="40"/>
    </row>
    <row r="2" spans="1:5" ht="13.5" customHeight="1">
      <c r="A2" s="4"/>
      <c r="B2" s="4"/>
      <c r="C2" s="4"/>
      <c r="D2" s="4"/>
      <c r="E2" s="4"/>
    </row>
    <row r="3" s="7" customFormat="1" ht="16.5" customHeight="1">
      <c r="E3" s="10" t="s">
        <v>76</v>
      </c>
    </row>
    <row r="4" spans="1:5" s="7" customFormat="1" ht="24.75" customHeight="1">
      <c r="A4" s="43" t="s">
        <v>2</v>
      </c>
      <c r="B4" s="42" t="s">
        <v>5</v>
      </c>
      <c r="C4" s="41" t="s">
        <v>88</v>
      </c>
      <c r="D4" s="41" t="s">
        <v>89</v>
      </c>
      <c r="E4" s="41" t="s">
        <v>90</v>
      </c>
    </row>
    <row r="5" spans="1:5" s="9" customFormat="1" ht="63" customHeight="1">
      <c r="A5" s="43"/>
      <c r="B5" s="42"/>
      <c r="C5" s="41"/>
      <c r="D5" s="41"/>
      <c r="E5" s="41"/>
    </row>
    <row r="6" spans="1:5" s="9" customFormat="1" ht="14.25" customHeight="1">
      <c r="A6" s="25">
        <v>1</v>
      </c>
      <c r="B6" s="26">
        <v>2</v>
      </c>
      <c r="C6" s="25">
        <v>3</v>
      </c>
      <c r="D6" s="26">
        <v>4</v>
      </c>
      <c r="E6" s="25">
        <v>5</v>
      </c>
    </row>
    <row r="7" spans="1:5" s="9" customFormat="1" ht="18.75">
      <c r="A7" s="39" t="s">
        <v>26</v>
      </c>
      <c r="B7" s="39"/>
      <c r="C7" s="39"/>
      <c r="D7" s="39"/>
      <c r="E7" s="39"/>
    </row>
    <row r="8" spans="1:5" s="9" customFormat="1" ht="33" customHeight="1">
      <c r="A8" s="32" t="s">
        <v>27</v>
      </c>
      <c r="B8" s="33" t="s">
        <v>54</v>
      </c>
      <c r="C8" s="34">
        <f>C9+C15</f>
        <v>17983.9</v>
      </c>
      <c r="D8" s="34">
        <f>D9+D15</f>
        <v>9711.1</v>
      </c>
      <c r="E8" s="34">
        <f>E9+E15</f>
        <v>14628.4</v>
      </c>
    </row>
    <row r="9" spans="1:5" s="9" customFormat="1" ht="18.75">
      <c r="A9" s="35" t="s">
        <v>43</v>
      </c>
      <c r="B9" s="33"/>
      <c r="C9" s="34">
        <f>SUM(C10:C14)</f>
        <v>16330.5</v>
      </c>
      <c r="D9" s="34">
        <f>SUM(D10:D14)</f>
        <v>9510.2</v>
      </c>
      <c r="E9" s="34">
        <f>SUM(E10:E14)</f>
        <v>14096.4</v>
      </c>
    </row>
    <row r="10" spans="1:5" s="9" customFormat="1" ht="21" customHeight="1">
      <c r="A10" s="36" t="s">
        <v>28</v>
      </c>
      <c r="B10" s="33" t="s">
        <v>55</v>
      </c>
      <c r="C10" s="37">
        <v>2856.4</v>
      </c>
      <c r="D10" s="37">
        <v>1724.8</v>
      </c>
      <c r="E10" s="37">
        <v>2300</v>
      </c>
    </row>
    <row r="11" spans="1:7" ht="18.75" customHeight="1">
      <c r="A11" s="36" t="s">
        <v>29</v>
      </c>
      <c r="B11" s="33" t="s">
        <v>72</v>
      </c>
      <c r="C11" s="37">
        <v>4531.4</v>
      </c>
      <c r="D11" s="37">
        <v>3931.3</v>
      </c>
      <c r="E11" s="37">
        <v>4531.4</v>
      </c>
      <c r="F11" s="7"/>
      <c r="G11" s="7"/>
    </row>
    <row r="12" spans="1:7" ht="19.5" customHeight="1">
      <c r="A12" s="36" t="s">
        <v>30</v>
      </c>
      <c r="B12" s="33" t="s">
        <v>56</v>
      </c>
      <c r="C12" s="37">
        <v>4393.7</v>
      </c>
      <c r="D12" s="37">
        <v>2891.5</v>
      </c>
      <c r="E12" s="37">
        <v>2900</v>
      </c>
      <c r="F12" s="7"/>
      <c r="G12" s="7"/>
    </row>
    <row r="13" spans="1:7" ht="15.75">
      <c r="A13" s="36" t="s">
        <v>31</v>
      </c>
      <c r="B13" s="33" t="s">
        <v>74</v>
      </c>
      <c r="C13" s="37">
        <v>1044</v>
      </c>
      <c r="D13" s="37">
        <v>53.4</v>
      </c>
      <c r="E13" s="37">
        <v>860</v>
      </c>
      <c r="F13" s="7"/>
      <c r="G13" s="7"/>
    </row>
    <row r="14" spans="1:7" ht="15.75">
      <c r="A14" s="36" t="s">
        <v>32</v>
      </c>
      <c r="B14" s="33" t="s">
        <v>73</v>
      </c>
      <c r="C14" s="37">
        <v>3505</v>
      </c>
      <c r="D14" s="37">
        <v>909.2</v>
      </c>
      <c r="E14" s="37">
        <v>3505</v>
      </c>
      <c r="F14" s="7"/>
      <c r="G14" s="7"/>
    </row>
    <row r="15" spans="1:7" ht="24" customHeight="1">
      <c r="A15" s="35" t="s">
        <v>33</v>
      </c>
      <c r="B15" s="33"/>
      <c r="C15" s="34">
        <f>SUM(C16:C21)</f>
        <v>1653.4</v>
      </c>
      <c r="D15" s="34">
        <f>SUM(D16:D21)</f>
        <v>200.89999999999998</v>
      </c>
      <c r="E15" s="34">
        <f>SUM(E16:E21)</f>
        <v>532</v>
      </c>
      <c r="F15" s="7"/>
      <c r="G15" s="7"/>
    </row>
    <row r="16" spans="1:7" ht="19.5" customHeight="1">
      <c r="A16" s="36" t="s">
        <v>34</v>
      </c>
      <c r="B16" s="33" t="s">
        <v>57</v>
      </c>
      <c r="C16" s="37">
        <v>1000</v>
      </c>
      <c r="D16" s="37">
        <v>7.6</v>
      </c>
      <c r="E16" s="37">
        <v>60</v>
      </c>
      <c r="F16" s="7"/>
      <c r="G16" s="7"/>
    </row>
    <row r="17" spans="1:7" ht="19.5" customHeight="1">
      <c r="A17" s="36" t="s">
        <v>77</v>
      </c>
      <c r="B17" s="33" t="s">
        <v>78</v>
      </c>
      <c r="C17" s="37">
        <v>60</v>
      </c>
      <c r="D17" s="37">
        <v>71.8</v>
      </c>
      <c r="E17" s="37">
        <v>100</v>
      </c>
      <c r="F17" s="7"/>
      <c r="G17" s="7"/>
    </row>
    <row r="18" spans="1:7" ht="21" customHeight="1">
      <c r="A18" s="36" t="s">
        <v>35</v>
      </c>
      <c r="B18" s="33" t="s">
        <v>58</v>
      </c>
      <c r="C18" s="37">
        <v>463.4</v>
      </c>
      <c r="D18" s="37">
        <v>117</v>
      </c>
      <c r="E18" s="37">
        <v>157</v>
      </c>
      <c r="F18" s="7"/>
      <c r="G18" s="7"/>
    </row>
    <row r="19" spans="1:7" ht="20.25" customHeight="1">
      <c r="A19" s="36" t="s">
        <v>36</v>
      </c>
      <c r="B19" s="33" t="s">
        <v>59</v>
      </c>
      <c r="C19" s="37">
        <v>60</v>
      </c>
      <c r="D19" s="37">
        <v>0</v>
      </c>
      <c r="E19" s="37">
        <v>0</v>
      </c>
      <c r="F19" s="3"/>
      <c r="G19" s="7"/>
    </row>
    <row r="20" spans="1:7" ht="23.25" customHeight="1">
      <c r="A20" s="36" t="s">
        <v>37</v>
      </c>
      <c r="B20" s="33" t="s">
        <v>60</v>
      </c>
      <c r="C20" s="37">
        <v>43</v>
      </c>
      <c r="D20" s="37">
        <v>0</v>
      </c>
      <c r="E20" s="37">
        <v>210</v>
      </c>
      <c r="F20" s="7"/>
      <c r="G20" s="7"/>
    </row>
    <row r="21" spans="1:7" ht="21" customHeight="1">
      <c r="A21" s="36" t="s">
        <v>38</v>
      </c>
      <c r="B21" s="33" t="s">
        <v>61</v>
      </c>
      <c r="C21" s="37">
        <v>27</v>
      </c>
      <c r="D21" s="37">
        <v>4.5</v>
      </c>
      <c r="E21" s="37">
        <v>5</v>
      </c>
      <c r="F21" s="7"/>
      <c r="G21" s="7"/>
    </row>
    <row r="22" spans="1:7" ht="18.75" customHeight="1">
      <c r="A22" s="32" t="s">
        <v>42</v>
      </c>
      <c r="B22" s="33" t="s">
        <v>62</v>
      </c>
      <c r="C22" s="34">
        <f>SUM(C23:C25)</f>
        <v>7885.3</v>
      </c>
      <c r="D22" s="34">
        <f>SUM(D23:D25)</f>
        <v>2213.6</v>
      </c>
      <c r="E22" s="34">
        <f>SUM(E23:E25)</f>
        <v>7885.3</v>
      </c>
      <c r="F22" s="7"/>
      <c r="G22" s="7"/>
    </row>
    <row r="23" spans="1:7" ht="18.75" customHeight="1">
      <c r="A23" s="36" t="s">
        <v>39</v>
      </c>
      <c r="B23" s="33" t="s">
        <v>63</v>
      </c>
      <c r="C23" s="37">
        <v>255</v>
      </c>
      <c r="D23" s="37">
        <v>191.2</v>
      </c>
      <c r="E23" s="37">
        <v>255</v>
      </c>
      <c r="F23" s="7"/>
      <c r="G23" s="7"/>
    </row>
    <row r="24" spans="1:7" ht="18.75" customHeight="1">
      <c r="A24" s="36" t="s">
        <v>86</v>
      </c>
      <c r="B24" s="33" t="s">
        <v>83</v>
      </c>
      <c r="C24" s="37">
        <v>7366.7</v>
      </c>
      <c r="D24" s="37">
        <v>1842.7</v>
      </c>
      <c r="E24" s="37">
        <v>7366.7</v>
      </c>
      <c r="F24" s="7"/>
      <c r="G24" s="7"/>
    </row>
    <row r="25" spans="1:7" ht="18.75" customHeight="1">
      <c r="A25" s="36" t="s">
        <v>40</v>
      </c>
      <c r="B25" s="33" t="s">
        <v>64</v>
      </c>
      <c r="C25" s="37">
        <v>263.6</v>
      </c>
      <c r="D25" s="37">
        <v>179.7</v>
      </c>
      <c r="E25" s="37">
        <v>263.6</v>
      </c>
      <c r="F25" s="7"/>
      <c r="G25" s="7"/>
    </row>
    <row r="26" spans="1:7" ht="20.25" customHeight="1">
      <c r="A26" s="35" t="s">
        <v>70</v>
      </c>
      <c r="B26" s="38"/>
      <c r="C26" s="34">
        <f>C8+C22</f>
        <v>25869.2</v>
      </c>
      <c r="D26" s="34">
        <f>D8+D22</f>
        <v>11924.7</v>
      </c>
      <c r="E26" s="34">
        <f>E8+E22</f>
        <v>22513.7</v>
      </c>
      <c r="F26" s="7"/>
      <c r="G26" s="7"/>
    </row>
    <row r="27" spans="1:7" ht="18.75">
      <c r="A27" s="39" t="s">
        <v>41</v>
      </c>
      <c r="B27" s="39"/>
      <c r="C27" s="39"/>
      <c r="D27" s="39"/>
      <c r="E27" s="39"/>
      <c r="F27" s="7"/>
      <c r="G27" s="7"/>
    </row>
    <row r="28" spans="1:7" ht="15.75">
      <c r="A28" s="22" t="s">
        <v>0</v>
      </c>
      <c r="B28" s="27" t="s">
        <v>6</v>
      </c>
      <c r="C28" s="17">
        <f>SUM(C29:C31)</f>
        <v>8850.099999999999</v>
      </c>
      <c r="D28" s="17">
        <f>SUM(D29:D31)</f>
        <v>6494.700000000001</v>
      </c>
      <c r="E28" s="17">
        <f>SUM(E29:E31)</f>
        <v>7875</v>
      </c>
      <c r="F28" s="7"/>
      <c r="G28" s="7"/>
    </row>
    <row r="29" spans="1:5" ht="63">
      <c r="A29" s="5" t="s">
        <v>18</v>
      </c>
      <c r="B29" s="14" t="s">
        <v>7</v>
      </c>
      <c r="C29" s="15">
        <v>5474.9</v>
      </c>
      <c r="D29" s="15">
        <v>4397.8</v>
      </c>
      <c r="E29" s="15">
        <v>5475</v>
      </c>
    </row>
    <row r="30" spans="1:5" ht="15.75">
      <c r="A30" s="5" t="s">
        <v>85</v>
      </c>
      <c r="B30" s="14" t="s">
        <v>84</v>
      </c>
      <c r="C30" s="15">
        <v>10</v>
      </c>
      <c r="D30" s="15">
        <v>0</v>
      </c>
      <c r="E30" s="15">
        <v>0</v>
      </c>
    </row>
    <row r="31" spans="1:5" ht="15.75">
      <c r="A31" s="5" t="s">
        <v>19</v>
      </c>
      <c r="B31" s="14" t="s">
        <v>8</v>
      </c>
      <c r="C31" s="15">
        <v>3365.2</v>
      </c>
      <c r="D31" s="15">
        <v>2096.9</v>
      </c>
      <c r="E31" s="15">
        <v>2400</v>
      </c>
    </row>
    <row r="32" spans="1:5" ht="15.75">
      <c r="A32" s="6" t="s">
        <v>66</v>
      </c>
      <c r="B32" s="16" t="s">
        <v>67</v>
      </c>
      <c r="C32" s="17">
        <f>C33</f>
        <v>263.6</v>
      </c>
      <c r="D32" s="17">
        <f>D33</f>
        <v>179.7</v>
      </c>
      <c r="E32" s="17">
        <f>E33</f>
        <v>263.6</v>
      </c>
    </row>
    <row r="33" spans="1:5" ht="15.75">
      <c r="A33" s="21" t="s">
        <v>68</v>
      </c>
      <c r="B33" s="14" t="s">
        <v>69</v>
      </c>
      <c r="C33" s="18">
        <v>263.6</v>
      </c>
      <c r="D33" s="18">
        <v>179.7</v>
      </c>
      <c r="E33" s="18">
        <v>263.6</v>
      </c>
    </row>
    <row r="34" spans="1:5" ht="15.75">
      <c r="A34" s="22" t="s">
        <v>1</v>
      </c>
      <c r="B34" s="16" t="s">
        <v>9</v>
      </c>
      <c r="C34" s="17">
        <f>SUM(C35:C37)</f>
        <v>6245.7</v>
      </c>
      <c r="D34" s="17">
        <f>SUM(D35:D37)</f>
        <v>2104.6</v>
      </c>
      <c r="E34" s="17">
        <f>SUM(E35:E37)</f>
        <v>5065</v>
      </c>
    </row>
    <row r="35" spans="1:5" ht="15.75">
      <c r="A35" s="21" t="s">
        <v>75</v>
      </c>
      <c r="B35" s="14" t="s">
        <v>65</v>
      </c>
      <c r="C35" s="18">
        <v>200</v>
      </c>
      <c r="D35" s="18">
        <v>27.1</v>
      </c>
      <c r="E35" s="18">
        <v>40</v>
      </c>
    </row>
    <row r="36" spans="1:5" ht="15.75">
      <c r="A36" s="5" t="s">
        <v>21</v>
      </c>
      <c r="B36" s="14" t="s">
        <v>10</v>
      </c>
      <c r="C36" s="15">
        <v>5920.7</v>
      </c>
      <c r="D36" s="15">
        <v>2014.3</v>
      </c>
      <c r="E36" s="15">
        <v>4900</v>
      </c>
    </row>
    <row r="37" spans="1:5" ht="31.5">
      <c r="A37" s="5" t="s">
        <v>20</v>
      </c>
      <c r="B37" s="14" t="s">
        <v>11</v>
      </c>
      <c r="C37" s="15">
        <v>125</v>
      </c>
      <c r="D37" s="15">
        <v>63.2</v>
      </c>
      <c r="E37" s="15">
        <v>125</v>
      </c>
    </row>
    <row r="38" spans="1:5" ht="15.75">
      <c r="A38" s="22" t="s">
        <v>3</v>
      </c>
      <c r="B38" s="16" t="s">
        <v>12</v>
      </c>
      <c r="C38" s="17">
        <f>SUM(C39:C41)</f>
        <v>9188</v>
      </c>
      <c r="D38" s="17">
        <f>SUM(D39:D41)</f>
        <v>2884.4</v>
      </c>
      <c r="E38" s="17">
        <f>SUM(E39:E41)</f>
        <v>8665.4</v>
      </c>
    </row>
    <row r="39" spans="1:5" ht="15.75">
      <c r="A39" s="5" t="s">
        <v>22</v>
      </c>
      <c r="B39" s="14" t="s">
        <v>13</v>
      </c>
      <c r="C39" s="15">
        <v>85</v>
      </c>
      <c r="D39" s="15">
        <v>44.7</v>
      </c>
      <c r="E39" s="15">
        <v>85</v>
      </c>
    </row>
    <row r="40" spans="1:5" ht="15.75">
      <c r="A40" s="5" t="s">
        <v>23</v>
      </c>
      <c r="B40" s="14" t="s">
        <v>14</v>
      </c>
      <c r="C40" s="15">
        <v>7280.4</v>
      </c>
      <c r="D40" s="15">
        <v>1686.4</v>
      </c>
      <c r="E40" s="15">
        <v>7280.4</v>
      </c>
    </row>
    <row r="41" spans="1:5" ht="15.75">
      <c r="A41" s="5" t="s">
        <v>24</v>
      </c>
      <c r="B41" s="14" t="s">
        <v>15</v>
      </c>
      <c r="C41" s="15">
        <v>1822.6</v>
      </c>
      <c r="D41" s="15">
        <v>1153.3</v>
      </c>
      <c r="E41" s="15">
        <v>1300</v>
      </c>
    </row>
    <row r="42" spans="1:5" s="31" customFormat="1" ht="15.75">
      <c r="A42" s="28" t="s">
        <v>82</v>
      </c>
      <c r="B42" s="29" t="s">
        <v>79</v>
      </c>
      <c r="C42" s="30">
        <f>C43</f>
        <v>1310.7</v>
      </c>
      <c r="D42" s="30">
        <f>D43</f>
        <v>0</v>
      </c>
      <c r="E42" s="30">
        <f>E43</f>
        <v>600</v>
      </c>
    </row>
    <row r="43" spans="1:5" ht="15.75">
      <c r="A43" s="5" t="s">
        <v>81</v>
      </c>
      <c r="B43" s="14" t="s">
        <v>80</v>
      </c>
      <c r="C43" s="15">
        <v>1310.7</v>
      </c>
      <c r="D43" s="15">
        <v>0</v>
      </c>
      <c r="E43" s="15">
        <v>600</v>
      </c>
    </row>
    <row r="44" spans="1:5" ht="15.75">
      <c r="A44" s="22" t="s">
        <v>4</v>
      </c>
      <c r="B44" s="16" t="s">
        <v>16</v>
      </c>
      <c r="C44" s="17">
        <f>C45</f>
        <v>200</v>
      </c>
      <c r="D44" s="17">
        <f>D45</f>
        <v>133.3</v>
      </c>
      <c r="E44" s="17">
        <f>E45</f>
        <v>200</v>
      </c>
    </row>
    <row r="45" spans="1:5" ht="15.75">
      <c r="A45" s="5" t="s">
        <v>25</v>
      </c>
      <c r="B45" s="14" t="s">
        <v>17</v>
      </c>
      <c r="C45" s="15">
        <v>200</v>
      </c>
      <c r="D45" s="15">
        <v>133.3</v>
      </c>
      <c r="E45" s="15">
        <v>200</v>
      </c>
    </row>
    <row r="46" spans="1:5" ht="18.75">
      <c r="A46" s="23" t="s">
        <v>70</v>
      </c>
      <c r="B46" s="11"/>
      <c r="C46" s="17">
        <f>C28+C32+C34+C38+C42+C44</f>
        <v>26058.1</v>
      </c>
      <c r="D46" s="17">
        <f>D28+D32+D34+D38+D42+D44</f>
        <v>11796.699999999999</v>
      </c>
      <c r="E46" s="17">
        <f>E28+E32+E34+E38+E42+E44</f>
        <v>22669</v>
      </c>
    </row>
    <row r="47" spans="1:5" ht="18.75">
      <c r="A47" s="23" t="s">
        <v>71</v>
      </c>
      <c r="B47" s="11"/>
      <c r="C47" s="17">
        <f>C26-C46</f>
        <v>-188.89999999999782</v>
      </c>
      <c r="D47" s="17">
        <f>D26-D46</f>
        <v>128.00000000000182</v>
      </c>
      <c r="E47" s="17">
        <f>E26-E46</f>
        <v>-155.29999999999927</v>
      </c>
    </row>
    <row r="48" spans="1:5" ht="18.75">
      <c r="A48" s="39" t="s">
        <v>44</v>
      </c>
      <c r="B48" s="39"/>
      <c r="C48" s="39"/>
      <c r="D48" s="39"/>
      <c r="E48" s="39"/>
    </row>
    <row r="49" spans="1:5" ht="37.5">
      <c r="A49" s="23" t="s">
        <v>47</v>
      </c>
      <c r="B49" s="19"/>
      <c r="C49" s="20">
        <f>C50+C51+C52+C53</f>
        <v>188.89999999999782</v>
      </c>
      <c r="D49" s="20">
        <f>D50+D51+D52+D53</f>
        <v>-128.00000000000182</v>
      </c>
      <c r="E49" s="20">
        <f>E50+E51+E52+E53</f>
        <v>33.599999999998545</v>
      </c>
    </row>
    <row r="50" spans="1:5" ht="18.75">
      <c r="A50" s="24" t="s">
        <v>45</v>
      </c>
      <c r="B50" s="11" t="s">
        <v>53</v>
      </c>
      <c r="C50" s="13"/>
      <c r="D50" s="12"/>
      <c r="E50" s="12"/>
    </row>
    <row r="51" spans="1:5" ht="18.75">
      <c r="A51" s="24" t="s">
        <v>46</v>
      </c>
      <c r="B51" s="11" t="s">
        <v>50</v>
      </c>
      <c r="C51" s="18"/>
      <c r="D51" s="18"/>
      <c r="E51" s="18"/>
    </row>
    <row r="52" spans="1:5" ht="18.75">
      <c r="A52" s="24" t="s">
        <v>49</v>
      </c>
      <c r="B52" s="11" t="s">
        <v>51</v>
      </c>
      <c r="C52" s="18"/>
      <c r="D52" s="18"/>
      <c r="E52" s="18"/>
    </row>
    <row r="53" spans="1:5" ht="18.75">
      <c r="A53" s="24" t="s">
        <v>48</v>
      </c>
      <c r="B53" s="11" t="s">
        <v>52</v>
      </c>
      <c r="C53" s="18">
        <f>C46-C26</f>
        <v>188.89999999999782</v>
      </c>
      <c r="D53" s="18">
        <f>D46-D26</f>
        <v>-128.00000000000182</v>
      </c>
      <c r="E53" s="18">
        <f>C53+E26-E46</f>
        <v>33.599999999998545</v>
      </c>
    </row>
    <row r="54" spans="1:5" ht="18.75" hidden="1">
      <c r="A54" s="1"/>
      <c r="B54" s="2"/>
      <c r="C54" s="3"/>
      <c r="D54" s="3"/>
      <c r="E54" s="3"/>
    </row>
    <row r="55" ht="11.25" hidden="1"/>
    <row r="56" ht="11.25" hidden="1"/>
    <row r="57" ht="11.25" hidden="1"/>
  </sheetData>
  <sheetProtection/>
  <mergeCells count="9">
    <mergeCell ref="A7:E7"/>
    <mergeCell ref="A27:E27"/>
    <mergeCell ref="A48:E48"/>
    <mergeCell ref="A1:E1"/>
    <mergeCell ref="C4:C5"/>
    <mergeCell ref="B4:B5"/>
    <mergeCell ref="A4:A5"/>
    <mergeCell ref="D4:D5"/>
    <mergeCell ref="E4:E5"/>
  </mergeCells>
  <printOptions/>
  <pageMargins left="1.1811023622047245" right="0.3937007874015748" top="0.7874015748031497" bottom="0.7874015748031497" header="0.5905511811023623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2022-11-07T10:06:31Z</cp:lastPrinted>
  <dcterms:created xsi:type="dcterms:W3CDTF">2009-04-17T07:03:32Z</dcterms:created>
  <dcterms:modified xsi:type="dcterms:W3CDTF">2022-11-07T10:29:47Z</dcterms:modified>
  <cp:category/>
  <cp:version/>
  <cp:contentType/>
  <cp:contentStatus/>
</cp:coreProperties>
</file>